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9075"/>
  </bookViews>
  <sheets>
    <sheet name="зп" sheetId="1" r:id="rId1"/>
    <sheet name="поощрения" sheetId="2" r:id="rId2"/>
    <sheet name="контейнерная площадка" sheetId="4" r:id="rId3"/>
    <sheet name="договора подряда 2022" sheetId="3" r:id="rId4"/>
  </sheets>
  <definedNames>
    <definedName name="_xlnm.Print_Area" localSheetId="3">'договора подряда 2022'!$A$1:$C$16</definedName>
    <definedName name="_xlnm.Print_Area" localSheetId="0">зп!$A$1:$L$25</definedName>
    <definedName name="_xlnm.Print_Area" localSheetId="2">'контейнерная площадка'!$A$1:$E$9</definedName>
    <definedName name="_xlnm.Print_Area" localSheetId="1">поощрения!$A$1:$E$16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4" l="1"/>
  <c r="B16" i="2"/>
  <c r="K22" i="1" l="1"/>
  <c r="K21" i="1"/>
  <c r="K20" i="1"/>
  <c r="J18" i="1"/>
  <c r="I18" i="1"/>
  <c r="K23" i="1" l="1"/>
  <c r="K17" i="1"/>
  <c r="K16" i="1"/>
  <c r="K15" i="1"/>
  <c r="K13" i="1"/>
  <c r="E14" i="1"/>
  <c r="E18" i="1" s="1"/>
  <c r="H14" i="1"/>
  <c r="H18" i="1" s="1"/>
  <c r="G14" i="1"/>
  <c r="G18" i="1" s="1"/>
  <c r="F14" i="1"/>
  <c r="K10" i="1"/>
  <c r="K9" i="1"/>
  <c r="K7" i="1"/>
  <c r="K6" i="1"/>
  <c r="K5" i="1"/>
  <c r="F18" i="1" l="1"/>
  <c r="K14" i="1"/>
  <c r="K18" i="1" s="1"/>
  <c r="B13" i="3"/>
  <c r="C9" i="4" l="1"/>
  <c r="C16" i="2"/>
  <c r="J23" i="1"/>
  <c r="I23" i="1"/>
  <c r="H23" i="1"/>
  <c r="G23" i="1"/>
  <c r="F23" i="1"/>
  <c r="E23" i="1"/>
  <c r="B5" i="3"/>
  <c r="B8" i="3" s="1"/>
</calcChain>
</file>

<file path=xl/sharedStrings.xml><?xml version="1.0" encoding="utf-8"?>
<sst xmlns="http://schemas.openxmlformats.org/spreadsheetml/2006/main" count="154" uniqueCount="105">
  <si>
    <t>апрель 2022г.</t>
  </si>
  <si>
    <t>июнь 2022г.</t>
  </si>
  <si>
    <t>июль 2022г.</t>
  </si>
  <si>
    <t>август 2022г.</t>
  </si>
  <si>
    <t>октябрь 2022 г.</t>
  </si>
  <si>
    <t>Председатель</t>
  </si>
  <si>
    <t>Казначей</t>
  </si>
  <si>
    <t>Сторож</t>
  </si>
  <si>
    <t>Начислено</t>
  </si>
  <si>
    <t>Выплачено</t>
  </si>
  <si>
    <t>выплачено</t>
  </si>
  <si>
    <t>№</t>
  </si>
  <si>
    <t>Примечание</t>
  </si>
  <si>
    <t>январь 2022г.</t>
  </si>
  <si>
    <t>март 2022г.</t>
  </si>
  <si>
    <t>2022г.</t>
  </si>
  <si>
    <t>2023г.</t>
  </si>
  <si>
    <t>казначей Карась И.Я.</t>
  </si>
  <si>
    <t xml:space="preserve">казначей Карась И.Я.  </t>
  </si>
  <si>
    <t xml:space="preserve">30 апреля 2022 г. </t>
  </si>
  <si>
    <t>Шилов М.В. , сварочные работы, ремонт ворот</t>
  </si>
  <si>
    <t xml:space="preserve">30 апреля 2022г. </t>
  </si>
  <si>
    <t>начислено</t>
  </si>
  <si>
    <t xml:space="preserve">Матусевич З.С. </t>
  </si>
  <si>
    <t>примечание</t>
  </si>
  <si>
    <t>премия по решению собрания от 30.04.2022г.</t>
  </si>
  <si>
    <t>01 мая 2022г.</t>
  </si>
  <si>
    <t>Ласоцкий Д.А. , замена электроламп на столбах</t>
  </si>
  <si>
    <t>15 мая 2022г.</t>
  </si>
  <si>
    <t>Шилов М.В. , сварочные работы, укрепление ворот  металлической балкой  и врезка шарового крана (материалы подрядчика)</t>
  </si>
  <si>
    <t xml:space="preserve">Шишло И.К. </t>
  </si>
  <si>
    <t>21 июня 2022 г.</t>
  </si>
  <si>
    <t xml:space="preserve">21 июня 2022г. </t>
  </si>
  <si>
    <t xml:space="preserve">Распоряжение №8 от 30.06.2022г. За ремонт и окрашивание скамеек около офиса и колодца </t>
  </si>
  <si>
    <t>30 июня 2022г.</t>
  </si>
  <si>
    <t>Распоряжение №4 от 21.06.2022.  окашивание травы на территории общего пользования за май 2022 г.</t>
  </si>
  <si>
    <t>Распоряжение №7 от 30.04.2022г. Вырубка деревьев, срез веток , скос травы в июне 2022г.</t>
  </si>
  <si>
    <t>Распоряжение №4 от 21.06.2022.  за подготовку  контейнеров к вывозу мусора и содержание в порядке площадки за май 2022г.</t>
  </si>
  <si>
    <t>Распоряжение №7 от 30.04.2022г. за подготовку  контейнеров к вывозу мусора и содержание в порядке площадки за июнь 2022г.</t>
  </si>
  <si>
    <t>ФИО</t>
  </si>
  <si>
    <t>Поддубной Л.Н.</t>
  </si>
  <si>
    <t>Распоряжение №9 от 09.07.2022г. Поощрение членов ревизионной комиссии</t>
  </si>
  <si>
    <t>16 июля 2022г.</t>
  </si>
  <si>
    <t>Кошелкиной Т.А.</t>
  </si>
  <si>
    <t>Карась И.Я.</t>
  </si>
  <si>
    <t>Распоряжение №10 от 09.07.2022г. За добросовестное выполнение обязанностей и обучение Сугутовой Е.В.</t>
  </si>
  <si>
    <t xml:space="preserve">казначей Сугутова Е.В. </t>
  </si>
  <si>
    <t>ИТОГО за 2022г.</t>
  </si>
  <si>
    <t>Распоряжение №13 от 05.08.2022.  окашивание травы на территории общего пользования за май 2022 г.</t>
  </si>
  <si>
    <t>05 августа 2022г.</t>
  </si>
  <si>
    <t>Распоряжение №13 от 05.08.2022г. за подготовку  контейнеров к вывозу мусора и содержание в порядке площадки за июль 2022г.</t>
  </si>
  <si>
    <t>27 августа 2022г.</t>
  </si>
  <si>
    <t>03 сентября 2022г.</t>
  </si>
  <si>
    <t>Распоряжение №14 от31.08.2022г. за подготовку  контейнеров к вывозу мусора и содержание в порядке площадки за август 2022г.</t>
  </si>
  <si>
    <t>05 октября 2022г.</t>
  </si>
  <si>
    <t>Распоряжение №15 от 01.10.2022. уборка территории к зиме, обрезка цветов и ветвей деревьев</t>
  </si>
  <si>
    <t>Распоряжение №15 от 01.10.2022г. за подготовку  контейнеров к вывозу мусора и содержание в порядке площадки за сентябрь 2022г.</t>
  </si>
  <si>
    <t>31 октября 2022г.</t>
  </si>
  <si>
    <t xml:space="preserve">Прокопьева Г.И. </t>
  </si>
  <si>
    <t>Распоряжение №17 от 31.10.2022г. Контроль за чистотой и порядком на территории СТ и за его границами</t>
  </si>
  <si>
    <t>Хмелевский В.М.</t>
  </si>
  <si>
    <t>Бранкевич И.Н.</t>
  </si>
  <si>
    <t>05 ноября 2022г.</t>
  </si>
  <si>
    <t>Распоряжение №18 от 05.11.2022г. Отключение воды к зимнему сезону</t>
  </si>
  <si>
    <t>05  ноября 2022г.</t>
  </si>
  <si>
    <t>Распоряжение №18 от 05.11.2022г. за подготовку  контейнеров к вывозу мусора и содержание в порядке площадки за октябрь 2022г.</t>
  </si>
  <si>
    <t xml:space="preserve">07 июля 2022г. </t>
  </si>
  <si>
    <t xml:space="preserve">Дайнеко, для расчета за сварку  труб на личных участках 56, 85, 87 </t>
  </si>
  <si>
    <t xml:space="preserve">прошло в отчете </t>
  </si>
  <si>
    <t>Бурак, уч. 87 за сварку труб</t>
  </si>
  <si>
    <t>20 мая 2022г.</t>
  </si>
  <si>
    <t>Пищако, уч.85 за сварку труб</t>
  </si>
  <si>
    <t>27 мая 2022 г.</t>
  </si>
  <si>
    <t xml:space="preserve">14 мая 2022 </t>
  </si>
  <si>
    <t>Шишов, уч. 56 за сварку труб</t>
  </si>
  <si>
    <t>2022г. - Выплаты по договорам подряда</t>
  </si>
  <si>
    <t>2022г. - обслуживание площадки с  мусорными контейнерами</t>
  </si>
  <si>
    <t xml:space="preserve">Итого за 2022г. </t>
  </si>
  <si>
    <t>ИТОГО за 2022 г.</t>
  </si>
  <si>
    <t>По факту, по договорам подряда для нужд СТ "Птичь-82", по Актам сдачи-приемки выполненных работ было выплачено в 2022 г. - 405,00 бел.руб.</t>
  </si>
  <si>
    <t>ИТОГО за 2023г.</t>
  </si>
  <si>
    <t>расчет за работу  Карась И.Я.  по 09.07.2022г.</t>
  </si>
  <si>
    <t>Месяцы выплаты зарплаты</t>
  </si>
  <si>
    <t>февраль 2022г.</t>
  </si>
  <si>
    <t>май 2022 г.</t>
  </si>
  <si>
    <t>июль 2022 г.</t>
  </si>
  <si>
    <t>сентябрь 2022г.</t>
  </si>
  <si>
    <t xml:space="preserve">ноябрь 2022 г. </t>
  </si>
  <si>
    <t xml:space="preserve">декабрь 2022 г. </t>
  </si>
  <si>
    <t xml:space="preserve">январь 2023 г. </t>
  </si>
  <si>
    <t xml:space="preserve">февраль 2023 г. </t>
  </si>
  <si>
    <t>март 2023 г.</t>
  </si>
  <si>
    <t>МЗП, бел.руб.</t>
  </si>
  <si>
    <t>Выплачено заработной платы всего в месяц, бел.руб.</t>
  </si>
  <si>
    <t>казначей Сугутова Е.В. с 9.07.2023г.</t>
  </si>
  <si>
    <t>Казначей СТ "Птичь-82"                                                                               Е.В.Сугутова</t>
  </si>
  <si>
    <t>2022г. Выплата поощрений  членам  СТ "Птичь-82"</t>
  </si>
  <si>
    <t>Дата выплаты</t>
  </si>
  <si>
    <t>Сумма выплаты</t>
  </si>
  <si>
    <t>Кому была сделана выплата и основание</t>
  </si>
  <si>
    <t>Номер договора и дата заключения</t>
  </si>
  <si>
    <t>Договор подряда №6 от 20.06.2018г.</t>
  </si>
  <si>
    <t>Договор подряда №8 от 20.05.2019г.</t>
  </si>
  <si>
    <t>Зарплата штатных сотрудников - председателя, казначея, сторожа СТ "Птичь-82" (начисленная и выплаченная)                                                                      за 2022г,  и январь -март  2023г.</t>
  </si>
  <si>
    <t>Возмещение денежных средств за сварку труб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</si>
</sst>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rgb="FF0E182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0" xfId="0" applyNumberFormat="1"/>
    <xf numFmtId="0" fontId="0" fillId="0" borderId="1" xfId="0" applyBorder="1"/>
    <xf numFmtId="0" fontId="1" fillId="0" borderId="0" xfId="0" applyFont="1"/>
    <xf numFmtId="2" fontId="0" fillId="0" borderId="1" xfId="0" applyNumberFormat="1" applyBorder="1"/>
    <xf numFmtId="2" fontId="0" fillId="0" borderId="4" xfId="0" applyNumberFormat="1" applyFill="1" applyBorder="1"/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Fill="1" applyBorder="1"/>
    <xf numFmtId="2" fontId="0" fillId="0" borderId="1" xfId="0" applyNumberFormat="1" applyFill="1" applyBorder="1"/>
    <xf numFmtId="2" fontId="2" fillId="0" borderId="1" xfId="0" applyNumberFormat="1" applyFont="1" applyBorder="1"/>
    <xf numFmtId="2" fontId="0" fillId="0" borderId="0" xfId="0" applyNumberForma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wrapText="1"/>
    </xf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>
      <alignment wrapText="1"/>
    </xf>
    <xf numFmtId="2" fontId="4" fillId="0" borderId="0" xfId="0" applyNumberFormat="1" applyFont="1" applyFill="1" applyBorder="1"/>
    <xf numFmtId="2" fontId="4" fillId="0" borderId="0" xfId="0" applyNumberFormat="1" applyFont="1"/>
    <xf numFmtId="0" fontId="4" fillId="0" borderId="4" xfId="0" applyFont="1" applyFill="1" applyBorder="1"/>
    <xf numFmtId="2" fontId="0" fillId="2" borderId="1" xfId="0" applyNumberFormat="1" applyFill="1" applyBorder="1"/>
    <xf numFmtId="0" fontId="0" fillId="2" borderId="1" xfId="0" applyFill="1" applyBorder="1"/>
    <xf numFmtId="0" fontId="0" fillId="0" borderId="1" xfId="0" applyFill="1" applyBorder="1" applyAlignment="1">
      <alignment wrapText="1"/>
    </xf>
    <xf numFmtId="0" fontId="0" fillId="0" borderId="4" xfId="0" applyFill="1" applyBorder="1"/>
    <xf numFmtId="164" fontId="3" fillId="0" borderId="1" xfId="0" applyNumberFormat="1" applyFont="1" applyBorder="1"/>
    <xf numFmtId="164" fontId="0" fillId="0" borderId="1" xfId="0" applyNumberFormat="1" applyBorder="1"/>
    <xf numFmtId="0" fontId="0" fillId="0" borderId="1" xfId="0" applyFont="1" applyBorder="1" applyAlignment="1">
      <alignment wrapText="1"/>
    </xf>
    <xf numFmtId="2" fontId="9" fillId="2" borderId="1" xfId="0" applyNumberFormat="1" applyFont="1" applyFill="1" applyBorder="1"/>
    <xf numFmtId="164" fontId="3" fillId="3" borderId="1" xfId="0" applyNumberFormat="1" applyFont="1" applyFill="1" applyBorder="1"/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7" xfId="0" applyFont="1" applyBorder="1" applyAlignment="1"/>
    <xf numFmtId="0" fontId="9" fillId="0" borderId="0" xfId="0" applyFont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right"/>
    </xf>
    <xf numFmtId="49" fontId="3" fillId="3" borderId="11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tabSelected="1" workbookViewId="0">
      <selection activeCell="H24" sqref="H24"/>
    </sheetView>
  </sheetViews>
  <sheetFormatPr defaultRowHeight="15" x14ac:dyDescent="0.25"/>
  <cols>
    <col min="2" max="2" width="4.140625" customWidth="1"/>
    <col min="3" max="3" width="14.140625" customWidth="1"/>
    <col min="4" max="4" width="9.28515625" customWidth="1"/>
    <col min="5" max="5" width="11.5703125" customWidth="1"/>
    <col min="6" max="6" width="13.28515625" customWidth="1"/>
    <col min="7" max="8" width="11.28515625" customWidth="1"/>
    <col min="9" max="11" width="12.7109375" customWidth="1"/>
    <col min="12" max="12" width="33.140625" customWidth="1"/>
  </cols>
  <sheetData>
    <row r="1" spans="2:12" ht="41.45" customHeight="1" x14ac:dyDescent="0.3">
      <c r="B1" s="38" t="s">
        <v>103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2" ht="58.9" customHeight="1" x14ac:dyDescent="0.25">
      <c r="B2" s="43" t="s">
        <v>11</v>
      </c>
      <c r="C2" s="41" t="s">
        <v>82</v>
      </c>
      <c r="D2" s="41" t="s">
        <v>92</v>
      </c>
      <c r="E2" s="39" t="s">
        <v>5</v>
      </c>
      <c r="F2" s="40"/>
      <c r="G2" s="39" t="s">
        <v>6</v>
      </c>
      <c r="H2" s="40"/>
      <c r="I2" s="39" t="s">
        <v>7</v>
      </c>
      <c r="J2" s="40"/>
      <c r="K2" s="41" t="s">
        <v>93</v>
      </c>
      <c r="L2" s="43" t="s">
        <v>12</v>
      </c>
    </row>
    <row r="3" spans="2:12" ht="23.45" customHeight="1" x14ac:dyDescent="0.25">
      <c r="B3" s="44"/>
      <c r="C3" s="42"/>
      <c r="D3" s="42"/>
      <c r="E3" s="7" t="s">
        <v>8</v>
      </c>
      <c r="F3" s="7" t="s">
        <v>9</v>
      </c>
      <c r="G3" s="7" t="s">
        <v>8</v>
      </c>
      <c r="H3" s="7" t="s">
        <v>9</v>
      </c>
      <c r="I3" s="7" t="s">
        <v>8</v>
      </c>
      <c r="J3" s="7" t="s">
        <v>10</v>
      </c>
      <c r="K3" s="42"/>
      <c r="L3" s="44"/>
    </row>
    <row r="4" spans="2:12" ht="23.25" x14ac:dyDescent="0.25">
      <c r="B4" s="45" t="s">
        <v>15</v>
      </c>
      <c r="C4" s="46"/>
      <c r="D4" s="6"/>
      <c r="E4" s="7"/>
      <c r="F4" s="7"/>
      <c r="G4" s="7"/>
      <c r="H4" s="7"/>
      <c r="I4" s="7"/>
      <c r="J4" s="7"/>
      <c r="K4" s="2"/>
      <c r="L4" s="2"/>
    </row>
    <row r="5" spans="2:12" ht="15.75" x14ac:dyDescent="0.25">
      <c r="B5" s="2">
        <v>1</v>
      </c>
      <c r="C5" s="25" t="s">
        <v>13</v>
      </c>
      <c r="D5" s="24">
        <v>418.14</v>
      </c>
      <c r="E5" s="4">
        <v>240</v>
      </c>
      <c r="F5" s="4">
        <v>229.41</v>
      </c>
      <c r="G5" s="4">
        <v>230</v>
      </c>
      <c r="H5" s="4">
        <v>197.8</v>
      </c>
      <c r="I5" s="4">
        <v>200</v>
      </c>
      <c r="J5" s="4">
        <v>172</v>
      </c>
      <c r="K5" s="31">
        <f>F5+H5+J5</f>
        <v>599.21</v>
      </c>
      <c r="L5" s="2" t="s">
        <v>17</v>
      </c>
    </row>
    <row r="6" spans="2:12" ht="15.75" x14ac:dyDescent="0.25">
      <c r="B6" s="2">
        <v>2</v>
      </c>
      <c r="C6" s="25" t="s">
        <v>83</v>
      </c>
      <c r="D6" s="24">
        <v>457</v>
      </c>
      <c r="E6" s="4">
        <v>240</v>
      </c>
      <c r="F6" s="4">
        <v>231.1</v>
      </c>
      <c r="G6" s="4">
        <v>230</v>
      </c>
      <c r="H6" s="4">
        <v>197.8</v>
      </c>
      <c r="I6" s="4">
        <v>200</v>
      </c>
      <c r="J6" s="4">
        <v>172</v>
      </c>
      <c r="K6" s="31">
        <f>F6+H6+J6</f>
        <v>600.9</v>
      </c>
      <c r="L6" s="2" t="s">
        <v>17</v>
      </c>
    </row>
    <row r="7" spans="2:12" ht="15.75" x14ac:dyDescent="0.25">
      <c r="B7" s="2">
        <v>3</v>
      </c>
      <c r="C7" s="25" t="s">
        <v>14</v>
      </c>
      <c r="D7" s="24">
        <v>457</v>
      </c>
      <c r="E7" s="4">
        <v>240</v>
      </c>
      <c r="F7" s="4">
        <v>231.1</v>
      </c>
      <c r="G7" s="4">
        <v>230</v>
      </c>
      <c r="H7" s="4">
        <v>197.8</v>
      </c>
      <c r="I7" s="4">
        <v>200</v>
      </c>
      <c r="J7" s="4">
        <v>172</v>
      </c>
      <c r="K7" s="31">
        <f>F7+H7+J7</f>
        <v>600.9</v>
      </c>
      <c r="L7" s="2" t="s">
        <v>17</v>
      </c>
    </row>
    <row r="8" spans="2:12" ht="15.75" x14ac:dyDescent="0.25">
      <c r="B8" s="2">
        <v>4</v>
      </c>
      <c r="C8" s="25" t="s">
        <v>0</v>
      </c>
      <c r="D8" s="24">
        <v>479.83</v>
      </c>
      <c r="E8" s="4">
        <v>240</v>
      </c>
      <c r="F8" s="4">
        <v>231.1</v>
      </c>
      <c r="G8" s="4">
        <v>230</v>
      </c>
      <c r="H8" s="4">
        <v>197.8</v>
      </c>
      <c r="I8" s="4">
        <v>200</v>
      </c>
      <c r="J8" s="4">
        <v>172</v>
      </c>
      <c r="K8" s="31">
        <v>600.9</v>
      </c>
      <c r="L8" s="2" t="s">
        <v>17</v>
      </c>
    </row>
    <row r="9" spans="2:12" ht="15.75" x14ac:dyDescent="0.25">
      <c r="B9" s="2">
        <v>5</v>
      </c>
      <c r="C9" s="25" t="s">
        <v>84</v>
      </c>
      <c r="D9" s="24">
        <v>480.96</v>
      </c>
      <c r="E9" s="4">
        <v>380</v>
      </c>
      <c r="F9" s="4">
        <v>351.5</v>
      </c>
      <c r="G9" s="4">
        <v>370</v>
      </c>
      <c r="H9" s="4">
        <v>318.2</v>
      </c>
      <c r="I9" s="4">
        <v>240</v>
      </c>
      <c r="J9" s="4">
        <v>206.4</v>
      </c>
      <c r="K9" s="31">
        <f>F9+H9+J9</f>
        <v>876.1</v>
      </c>
      <c r="L9" s="2" t="s">
        <v>17</v>
      </c>
    </row>
    <row r="10" spans="2:12" ht="15.75" x14ac:dyDescent="0.25">
      <c r="B10" s="2">
        <v>6</v>
      </c>
      <c r="C10" s="25" t="s">
        <v>1</v>
      </c>
      <c r="D10" s="24">
        <v>480.96</v>
      </c>
      <c r="E10" s="4">
        <v>380</v>
      </c>
      <c r="F10" s="4">
        <v>351.5</v>
      </c>
      <c r="G10" s="4">
        <v>370</v>
      </c>
      <c r="H10" s="4">
        <v>318.2</v>
      </c>
      <c r="I10" s="5">
        <v>0</v>
      </c>
      <c r="J10" s="4">
        <v>0</v>
      </c>
      <c r="K10" s="31">
        <f>F10+H10</f>
        <v>669.7</v>
      </c>
      <c r="L10" s="2" t="s">
        <v>17</v>
      </c>
    </row>
    <row r="11" spans="2:12" ht="15.75" x14ac:dyDescent="0.25">
      <c r="B11" s="2">
        <v>7</v>
      </c>
      <c r="C11" s="25" t="s">
        <v>85</v>
      </c>
      <c r="D11" s="24">
        <v>480.96</v>
      </c>
      <c r="E11" s="4">
        <v>380</v>
      </c>
      <c r="F11" s="4">
        <v>351.5</v>
      </c>
      <c r="G11" s="4">
        <v>370</v>
      </c>
      <c r="H11" s="4">
        <v>318.2</v>
      </c>
      <c r="I11" s="4">
        <v>0</v>
      </c>
      <c r="J11" s="4">
        <v>0</v>
      </c>
      <c r="K11" s="31">
        <v>669.7</v>
      </c>
      <c r="L11" s="2" t="s">
        <v>18</v>
      </c>
    </row>
    <row r="12" spans="2:12" ht="30" x14ac:dyDescent="0.25">
      <c r="B12" s="2">
        <v>8</v>
      </c>
      <c r="C12" s="25" t="s">
        <v>2</v>
      </c>
      <c r="D12" s="24">
        <v>482.29</v>
      </c>
      <c r="E12" s="4"/>
      <c r="F12" s="4"/>
      <c r="G12" s="4">
        <v>123</v>
      </c>
      <c r="H12" s="4">
        <v>105.78</v>
      </c>
      <c r="I12" s="4"/>
      <c r="J12" s="4"/>
      <c r="K12" s="31">
        <v>105.78</v>
      </c>
      <c r="L12" s="30" t="s">
        <v>81</v>
      </c>
    </row>
    <row r="13" spans="2:12" ht="15.75" x14ac:dyDescent="0.25">
      <c r="B13" s="2">
        <v>8</v>
      </c>
      <c r="C13" s="25" t="s">
        <v>3</v>
      </c>
      <c r="D13" s="24">
        <v>482.29</v>
      </c>
      <c r="E13" s="4">
        <v>384.77</v>
      </c>
      <c r="F13" s="4">
        <v>355.6</v>
      </c>
      <c r="G13" s="4">
        <v>285.83</v>
      </c>
      <c r="H13" s="4">
        <v>245.81</v>
      </c>
      <c r="I13" s="4">
        <v>0</v>
      </c>
      <c r="J13" s="4">
        <v>0</v>
      </c>
      <c r="K13" s="31">
        <f>F13+H13</f>
        <v>601.41000000000008</v>
      </c>
      <c r="L13" s="27" t="s">
        <v>94</v>
      </c>
    </row>
    <row r="14" spans="2:12" ht="15.75" x14ac:dyDescent="0.25">
      <c r="B14" s="2">
        <v>9</v>
      </c>
      <c r="C14" s="25" t="s">
        <v>86</v>
      </c>
      <c r="D14" s="24">
        <v>482.29</v>
      </c>
      <c r="E14" s="4">
        <f>385.83+1.06</f>
        <v>386.89</v>
      </c>
      <c r="F14" s="2">
        <f>356.51+0.91</f>
        <v>357.42</v>
      </c>
      <c r="G14" s="2">
        <f>376.19+0.78</f>
        <v>376.96999999999997</v>
      </c>
      <c r="H14" s="4">
        <f>323.53+0.67</f>
        <v>324.2</v>
      </c>
      <c r="I14" s="4">
        <v>0</v>
      </c>
      <c r="J14" s="4">
        <v>0</v>
      </c>
      <c r="K14" s="31">
        <f>F14+H14+J14</f>
        <v>681.62</v>
      </c>
      <c r="L14" s="2" t="s">
        <v>46</v>
      </c>
    </row>
    <row r="15" spans="2:12" ht="15.75" x14ac:dyDescent="0.25">
      <c r="B15" s="2">
        <v>10</v>
      </c>
      <c r="C15" s="25" t="s">
        <v>4</v>
      </c>
      <c r="D15" s="24">
        <v>482.29</v>
      </c>
      <c r="E15" s="2">
        <v>385.83</v>
      </c>
      <c r="F15" s="2">
        <v>356.51</v>
      </c>
      <c r="G15" s="2">
        <v>376.19</v>
      </c>
      <c r="H15" s="4">
        <v>323.52999999999997</v>
      </c>
      <c r="I15" s="4">
        <v>0</v>
      </c>
      <c r="J15" s="4">
        <v>0</v>
      </c>
      <c r="K15" s="31">
        <f>F15+H15</f>
        <v>680.04</v>
      </c>
      <c r="L15" s="2" t="s">
        <v>46</v>
      </c>
    </row>
    <row r="16" spans="2:12" ht="15.75" x14ac:dyDescent="0.25">
      <c r="B16" s="2">
        <v>11</v>
      </c>
      <c r="C16" s="25" t="s">
        <v>87</v>
      </c>
      <c r="D16" s="24">
        <v>483.17</v>
      </c>
      <c r="E16" s="4">
        <v>385.83</v>
      </c>
      <c r="F16" s="4">
        <v>356.51</v>
      </c>
      <c r="G16" s="2">
        <v>376.19</v>
      </c>
      <c r="H16" s="4">
        <v>323.52999999999997</v>
      </c>
      <c r="I16" s="2">
        <v>241.15</v>
      </c>
      <c r="J16" s="2">
        <v>207.39</v>
      </c>
      <c r="K16" s="31">
        <f>F16+H16+J16</f>
        <v>887.43</v>
      </c>
      <c r="L16" s="2" t="s">
        <v>46</v>
      </c>
    </row>
    <row r="17" spans="2:12" ht="15.75" x14ac:dyDescent="0.25">
      <c r="B17" s="2">
        <v>12</v>
      </c>
      <c r="C17" s="25" t="s">
        <v>88</v>
      </c>
      <c r="D17" s="24">
        <v>483.17</v>
      </c>
      <c r="E17" s="4">
        <v>0</v>
      </c>
      <c r="F17" s="4">
        <v>0</v>
      </c>
      <c r="G17" s="2">
        <v>376.87</v>
      </c>
      <c r="H17" s="4">
        <v>324.11</v>
      </c>
      <c r="I17" s="2">
        <v>241.59</v>
      </c>
      <c r="J17" s="2">
        <v>207.76</v>
      </c>
      <c r="K17" s="31">
        <f>H17+J17</f>
        <v>531.87</v>
      </c>
      <c r="L17" s="2" t="s">
        <v>46</v>
      </c>
    </row>
    <row r="18" spans="2:12" ht="15.75" x14ac:dyDescent="0.25">
      <c r="B18" s="47" t="s">
        <v>47</v>
      </c>
      <c r="C18" s="48"/>
      <c r="D18" s="49"/>
      <c r="E18" s="28">
        <f t="shared" ref="E18:J18" si="0">SUM(E5:E17)</f>
        <v>3643.3199999999997</v>
      </c>
      <c r="F18" s="28">
        <f t="shared" si="0"/>
        <v>3403.25</v>
      </c>
      <c r="G18" s="28">
        <f t="shared" si="0"/>
        <v>3945.0499999999997</v>
      </c>
      <c r="H18" s="28">
        <f t="shared" si="0"/>
        <v>3392.7599999999998</v>
      </c>
      <c r="I18" s="28">
        <f t="shared" si="0"/>
        <v>1522.74</v>
      </c>
      <c r="J18" s="28">
        <f t="shared" si="0"/>
        <v>1309.55</v>
      </c>
      <c r="K18" s="32">
        <f>SUM(K5:K17)</f>
        <v>8105.5599999999995</v>
      </c>
      <c r="L18" s="29"/>
    </row>
    <row r="19" spans="2:12" ht="21" customHeight="1" x14ac:dyDescent="0.25">
      <c r="B19" s="45" t="s">
        <v>16</v>
      </c>
      <c r="C19" s="46"/>
      <c r="D19" s="24"/>
      <c r="E19" s="2"/>
      <c r="F19" s="2"/>
      <c r="G19" s="2"/>
      <c r="H19" s="4"/>
      <c r="I19" s="2"/>
      <c r="J19" s="2"/>
      <c r="K19" s="2"/>
      <c r="L19" s="2"/>
    </row>
    <row r="20" spans="2:12" ht="15.75" x14ac:dyDescent="0.25">
      <c r="B20" s="2">
        <v>1</v>
      </c>
      <c r="C20" s="25" t="s">
        <v>89</v>
      </c>
      <c r="D20" s="24">
        <v>483.17</v>
      </c>
      <c r="E20" s="4">
        <v>0</v>
      </c>
      <c r="F20" s="4">
        <v>0</v>
      </c>
      <c r="G20" s="2">
        <v>376.87</v>
      </c>
      <c r="H20" s="4">
        <v>324.11</v>
      </c>
      <c r="I20" s="2">
        <v>241.59</v>
      </c>
      <c r="J20" s="2">
        <v>207.76</v>
      </c>
      <c r="K20" s="31">
        <f>H20+J20</f>
        <v>531.87</v>
      </c>
      <c r="L20" s="2" t="s">
        <v>46</v>
      </c>
    </row>
    <row r="21" spans="2:12" ht="15.75" x14ac:dyDescent="0.25">
      <c r="B21" s="2">
        <v>2</v>
      </c>
      <c r="C21" s="25" t="s">
        <v>90</v>
      </c>
      <c r="D21" s="24">
        <v>554</v>
      </c>
      <c r="E21" s="4">
        <v>0</v>
      </c>
      <c r="F21" s="4">
        <v>0</v>
      </c>
      <c r="G21" s="2">
        <v>432.12</v>
      </c>
      <c r="H21" s="2">
        <v>371.62</v>
      </c>
      <c r="I21" s="4">
        <v>277</v>
      </c>
      <c r="J21" s="2">
        <v>238.22</v>
      </c>
      <c r="K21" s="31">
        <f>H21+J21</f>
        <v>609.84</v>
      </c>
      <c r="L21" s="2" t="s">
        <v>46</v>
      </c>
    </row>
    <row r="22" spans="2:12" ht="15.75" x14ac:dyDescent="0.25">
      <c r="B22" s="2">
        <v>3</v>
      </c>
      <c r="C22" s="25" t="s">
        <v>91</v>
      </c>
      <c r="D22" s="24">
        <v>554</v>
      </c>
      <c r="E22" s="4">
        <v>0</v>
      </c>
      <c r="F22" s="4">
        <v>0</v>
      </c>
      <c r="G22" s="2">
        <v>432.12</v>
      </c>
      <c r="H22" s="2">
        <v>371.62</v>
      </c>
      <c r="I22" s="4">
        <v>277</v>
      </c>
      <c r="J22" s="2">
        <v>238.22</v>
      </c>
      <c r="K22" s="31">
        <f>H22+J22</f>
        <v>609.84</v>
      </c>
      <c r="L22" s="2" t="s">
        <v>46</v>
      </c>
    </row>
    <row r="23" spans="2:12" ht="15.75" x14ac:dyDescent="0.25">
      <c r="B23" s="47" t="s">
        <v>80</v>
      </c>
      <c r="C23" s="48"/>
      <c r="D23" s="49"/>
      <c r="E23" s="28">
        <f t="shared" ref="E23:J23" si="1">SUM(E21:E22)</f>
        <v>0</v>
      </c>
      <c r="F23" s="28">
        <f t="shared" si="1"/>
        <v>0</v>
      </c>
      <c r="G23" s="28">
        <f t="shared" si="1"/>
        <v>864.24</v>
      </c>
      <c r="H23" s="28">
        <f t="shared" si="1"/>
        <v>743.24</v>
      </c>
      <c r="I23" s="28">
        <f t="shared" si="1"/>
        <v>554</v>
      </c>
      <c r="J23" s="28">
        <f t="shared" si="1"/>
        <v>476.44</v>
      </c>
      <c r="K23" s="28">
        <f>SUM(K20:K22)</f>
        <v>1751.5500000000002</v>
      </c>
      <c r="L23" s="28"/>
    </row>
    <row r="24" spans="2:12" ht="14.45" x14ac:dyDescent="0.3">
      <c r="C24" s="1"/>
    </row>
    <row r="25" spans="2:12" ht="14.45" x14ac:dyDescent="0.3">
      <c r="C25" s="3"/>
    </row>
    <row r="26" spans="2:12" ht="15.75" x14ac:dyDescent="0.25">
      <c r="B26" s="37" t="s">
        <v>95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</row>
  </sheetData>
  <mergeCells count="14">
    <mergeCell ref="B26:L26"/>
    <mergeCell ref="B1:L1"/>
    <mergeCell ref="I2:J2"/>
    <mergeCell ref="D2:D3"/>
    <mergeCell ref="B2:B3"/>
    <mergeCell ref="E2:F2"/>
    <mergeCell ref="G2:H2"/>
    <mergeCell ref="C2:C3"/>
    <mergeCell ref="K2:K3"/>
    <mergeCell ref="L2:L3"/>
    <mergeCell ref="B4:C4"/>
    <mergeCell ref="B18:D18"/>
    <mergeCell ref="B19:C19"/>
    <mergeCell ref="B23:D2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opLeftCell="A7" workbookViewId="0">
      <selection activeCell="B17" sqref="B17"/>
    </sheetView>
  </sheetViews>
  <sheetFormatPr defaultRowHeight="15" x14ac:dyDescent="0.25"/>
  <cols>
    <col min="1" max="1" width="20.7109375" customWidth="1"/>
    <col min="2" max="2" width="12.28515625" customWidth="1"/>
    <col min="3" max="3" width="12.7109375" customWidth="1"/>
    <col min="4" max="4" width="16.42578125" customWidth="1"/>
    <col min="5" max="5" width="31.85546875" customWidth="1"/>
  </cols>
  <sheetData>
    <row r="1" spans="1:5" ht="23.25" x14ac:dyDescent="0.35">
      <c r="A1" s="15" t="s">
        <v>96</v>
      </c>
    </row>
    <row r="2" spans="1:5" x14ac:dyDescent="0.25">
      <c r="A2" s="2" t="s">
        <v>97</v>
      </c>
      <c r="B2" s="2" t="s">
        <v>22</v>
      </c>
      <c r="C2" s="2" t="s">
        <v>10</v>
      </c>
      <c r="D2" s="2" t="s">
        <v>39</v>
      </c>
      <c r="E2" s="2" t="s">
        <v>24</v>
      </c>
    </row>
    <row r="3" spans="1:5" ht="30" x14ac:dyDescent="0.25">
      <c r="A3" s="2" t="s">
        <v>21</v>
      </c>
      <c r="B3" s="2">
        <v>57.47</v>
      </c>
      <c r="C3" s="4">
        <v>50</v>
      </c>
      <c r="D3" s="2" t="s">
        <v>23</v>
      </c>
      <c r="E3" s="17" t="s">
        <v>25</v>
      </c>
    </row>
    <row r="4" spans="1:5" ht="60" x14ac:dyDescent="0.25">
      <c r="A4" s="2" t="s">
        <v>31</v>
      </c>
      <c r="B4" s="2">
        <v>34.479999999999997</v>
      </c>
      <c r="C4" s="4">
        <v>30</v>
      </c>
      <c r="D4" s="2" t="s">
        <v>30</v>
      </c>
      <c r="E4" s="17" t="s">
        <v>35</v>
      </c>
    </row>
    <row r="5" spans="1:5" ht="60" x14ac:dyDescent="0.25">
      <c r="A5" s="2" t="s">
        <v>34</v>
      </c>
      <c r="B5" s="2">
        <v>91.95</v>
      </c>
      <c r="C5" s="4">
        <v>80</v>
      </c>
      <c r="D5" s="2" t="s">
        <v>30</v>
      </c>
      <c r="E5" s="17" t="s">
        <v>33</v>
      </c>
    </row>
    <row r="6" spans="1:5" ht="60" x14ac:dyDescent="0.25">
      <c r="A6" s="2" t="s">
        <v>34</v>
      </c>
      <c r="B6" s="2">
        <v>45.97</v>
      </c>
      <c r="C6" s="4">
        <v>40</v>
      </c>
      <c r="D6" s="2" t="s">
        <v>30</v>
      </c>
      <c r="E6" s="17" t="s">
        <v>36</v>
      </c>
    </row>
    <row r="7" spans="1:5" ht="45" x14ac:dyDescent="0.25">
      <c r="A7" s="9" t="s">
        <v>42</v>
      </c>
      <c r="B7" s="9">
        <v>17.25</v>
      </c>
      <c r="C7" s="10">
        <v>15</v>
      </c>
      <c r="D7" s="9" t="s">
        <v>40</v>
      </c>
      <c r="E7" s="26" t="s">
        <v>41</v>
      </c>
    </row>
    <row r="8" spans="1:5" ht="45" x14ac:dyDescent="0.25">
      <c r="A8" s="9" t="s">
        <v>42</v>
      </c>
      <c r="B8" s="9">
        <v>17.25</v>
      </c>
      <c r="C8" s="10">
        <v>15</v>
      </c>
      <c r="D8" s="9" t="s">
        <v>43</v>
      </c>
      <c r="E8" s="26" t="s">
        <v>41</v>
      </c>
    </row>
    <row r="9" spans="1:5" ht="60" x14ac:dyDescent="0.25">
      <c r="A9" s="9" t="s">
        <v>42</v>
      </c>
      <c r="B9" s="9">
        <v>114.95</v>
      </c>
      <c r="C9" s="10">
        <v>100</v>
      </c>
      <c r="D9" s="9" t="s">
        <v>44</v>
      </c>
      <c r="E9" s="26" t="s">
        <v>45</v>
      </c>
    </row>
    <row r="10" spans="1:5" ht="60" x14ac:dyDescent="0.25">
      <c r="A10" s="9" t="s">
        <v>49</v>
      </c>
      <c r="B10" s="9">
        <v>40.229999999999997</v>
      </c>
      <c r="C10" s="10">
        <v>35</v>
      </c>
      <c r="D10" s="2" t="s">
        <v>30</v>
      </c>
      <c r="E10" s="17" t="s">
        <v>48</v>
      </c>
    </row>
    <row r="11" spans="1:5" ht="60" x14ac:dyDescent="0.25">
      <c r="A11" s="9" t="s">
        <v>54</v>
      </c>
      <c r="B11" s="9">
        <v>57.47</v>
      </c>
      <c r="C11" s="10">
        <v>50</v>
      </c>
      <c r="D11" s="2" t="s">
        <v>30</v>
      </c>
      <c r="E11" s="17" t="s">
        <v>55</v>
      </c>
    </row>
    <row r="12" spans="1:5" ht="75" x14ac:dyDescent="0.25">
      <c r="A12" s="9" t="s">
        <v>57</v>
      </c>
      <c r="B12" s="9">
        <v>34.479999999999997</v>
      </c>
      <c r="C12" s="10">
        <v>30</v>
      </c>
      <c r="D12" s="2" t="s">
        <v>58</v>
      </c>
      <c r="E12" s="17" t="s">
        <v>59</v>
      </c>
    </row>
    <row r="13" spans="1:5" ht="75" x14ac:dyDescent="0.25">
      <c r="A13" s="9" t="s">
        <v>57</v>
      </c>
      <c r="B13" s="9">
        <v>34.479999999999997</v>
      </c>
      <c r="C13" s="10">
        <v>30</v>
      </c>
      <c r="D13" s="2" t="s">
        <v>60</v>
      </c>
      <c r="E13" s="17" t="s">
        <v>59</v>
      </c>
    </row>
    <row r="14" spans="1:5" ht="75" x14ac:dyDescent="0.25">
      <c r="A14" s="9" t="s">
        <v>57</v>
      </c>
      <c r="B14" s="9">
        <v>34.479999999999997</v>
      </c>
      <c r="C14" s="10">
        <v>30</v>
      </c>
      <c r="D14" s="2" t="s">
        <v>61</v>
      </c>
      <c r="E14" s="17" t="s">
        <v>59</v>
      </c>
    </row>
    <row r="15" spans="1:5" ht="45" x14ac:dyDescent="0.25">
      <c r="A15" s="9" t="s">
        <v>62</v>
      </c>
      <c r="B15" s="9">
        <v>22.99</v>
      </c>
      <c r="C15" s="10">
        <v>20</v>
      </c>
      <c r="D15" s="2" t="s">
        <v>30</v>
      </c>
      <c r="E15" s="17" t="s">
        <v>63</v>
      </c>
    </row>
    <row r="16" spans="1:5" ht="18.75" x14ac:dyDescent="0.3">
      <c r="A16" s="23" t="s">
        <v>78</v>
      </c>
      <c r="B16" s="13">
        <f>SUM(B3:B15)</f>
        <v>603.45000000000005</v>
      </c>
      <c r="C16" s="22">
        <f>SUM(C3:C15)</f>
        <v>525</v>
      </c>
    </row>
    <row r="18" spans="1:1" x14ac:dyDescent="0.25">
      <c r="A18" t="s">
        <v>95</v>
      </c>
    </row>
  </sheetData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workbookViewId="0">
      <selection activeCell="B10" sqref="B10"/>
    </sheetView>
  </sheetViews>
  <sheetFormatPr defaultRowHeight="15" x14ac:dyDescent="0.25"/>
  <cols>
    <col min="1" max="1" width="19.28515625" customWidth="1"/>
    <col min="2" max="2" width="12.7109375" customWidth="1"/>
    <col min="3" max="3" width="13.28515625" customWidth="1"/>
    <col min="4" max="4" width="17.7109375" customWidth="1"/>
    <col min="5" max="5" width="42.140625" customWidth="1"/>
    <col min="6" max="15" width="8.85546875" style="8"/>
  </cols>
  <sheetData>
    <row r="1" spans="1:5" ht="21" x14ac:dyDescent="0.35">
      <c r="A1" s="14" t="s">
        <v>76</v>
      </c>
    </row>
    <row r="2" spans="1:5" x14ac:dyDescent="0.25">
      <c r="A2" s="2" t="s">
        <v>97</v>
      </c>
      <c r="B2" s="2" t="s">
        <v>22</v>
      </c>
      <c r="C2" s="2" t="s">
        <v>10</v>
      </c>
      <c r="D2" s="2" t="s">
        <v>39</v>
      </c>
      <c r="E2" s="2" t="s">
        <v>24</v>
      </c>
    </row>
    <row r="3" spans="1:5" ht="60" x14ac:dyDescent="0.25">
      <c r="A3" s="2" t="s">
        <v>32</v>
      </c>
      <c r="B3" s="2">
        <v>149.43</v>
      </c>
      <c r="C3" s="4">
        <v>130</v>
      </c>
      <c r="D3" s="2" t="s">
        <v>30</v>
      </c>
      <c r="E3" s="17" t="s">
        <v>37</v>
      </c>
    </row>
    <row r="4" spans="1:5" ht="60" x14ac:dyDescent="0.25">
      <c r="A4" s="2" t="s">
        <v>34</v>
      </c>
      <c r="B4" s="2">
        <v>149.43</v>
      </c>
      <c r="C4" s="4">
        <v>130</v>
      </c>
      <c r="D4" s="2" t="s">
        <v>30</v>
      </c>
      <c r="E4" s="17" t="s">
        <v>38</v>
      </c>
    </row>
    <row r="5" spans="1:5" ht="60" x14ac:dyDescent="0.25">
      <c r="A5" s="2" t="s">
        <v>49</v>
      </c>
      <c r="B5" s="2">
        <v>149.43</v>
      </c>
      <c r="C5" s="10">
        <v>130</v>
      </c>
      <c r="D5" s="2" t="s">
        <v>30</v>
      </c>
      <c r="E5" s="17" t="s">
        <v>50</v>
      </c>
    </row>
    <row r="6" spans="1:5" ht="60" x14ac:dyDescent="0.25">
      <c r="A6" s="2" t="s">
        <v>52</v>
      </c>
      <c r="B6" s="2">
        <v>149.43</v>
      </c>
      <c r="C6" s="10">
        <v>130</v>
      </c>
      <c r="D6" s="2" t="s">
        <v>30</v>
      </c>
      <c r="E6" s="17" t="s">
        <v>53</v>
      </c>
    </row>
    <row r="7" spans="1:5" ht="60" x14ac:dyDescent="0.25">
      <c r="A7" s="2" t="s">
        <v>54</v>
      </c>
      <c r="B7" s="2">
        <v>149.43</v>
      </c>
      <c r="C7" s="10">
        <v>130</v>
      </c>
      <c r="D7" s="2" t="s">
        <v>30</v>
      </c>
      <c r="E7" s="17" t="s">
        <v>56</v>
      </c>
    </row>
    <row r="8" spans="1:5" ht="60" x14ac:dyDescent="0.25">
      <c r="A8" s="2" t="s">
        <v>64</v>
      </c>
      <c r="B8" s="2">
        <v>149.43</v>
      </c>
      <c r="C8" s="10">
        <v>130</v>
      </c>
      <c r="D8" s="9" t="s">
        <v>30</v>
      </c>
      <c r="E8" s="17" t="s">
        <v>65</v>
      </c>
    </row>
    <row r="9" spans="1:5" ht="18.75" x14ac:dyDescent="0.3">
      <c r="A9" s="36" t="s">
        <v>77</v>
      </c>
      <c r="B9" s="36">
        <f>SUM(B3:B8)</f>
        <v>896.58000000000015</v>
      </c>
      <c r="C9" s="21">
        <f>SUM(C3:C8)</f>
        <v>780</v>
      </c>
    </row>
    <row r="10" spans="1:5" x14ac:dyDescent="0.25">
      <c r="C10" s="12"/>
    </row>
    <row r="11" spans="1:5" x14ac:dyDescent="0.25">
      <c r="A11" t="s">
        <v>95</v>
      </c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H6" sqref="H6"/>
    </sheetView>
  </sheetViews>
  <sheetFormatPr defaultRowHeight="15" x14ac:dyDescent="0.25"/>
  <cols>
    <col min="1" max="1" width="20.28515625" customWidth="1"/>
    <col min="2" max="2" width="11" customWidth="1"/>
    <col min="3" max="3" width="44.28515625" customWidth="1"/>
    <col min="4" max="4" width="23.28515625" customWidth="1"/>
  </cols>
  <sheetData>
    <row r="1" spans="1:5" ht="18.75" x14ac:dyDescent="0.3">
      <c r="A1" s="13" t="s">
        <v>75</v>
      </c>
    </row>
    <row r="2" spans="1:5" ht="30" x14ac:dyDescent="0.25">
      <c r="A2" s="33" t="s">
        <v>97</v>
      </c>
      <c r="B2" s="34" t="s">
        <v>98</v>
      </c>
      <c r="C2" s="35" t="s">
        <v>99</v>
      </c>
      <c r="D2" s="34" t="s">
        <v>100</v>
      </c>
    </row>
    <row r="3" spans="1:5" ht="30" x14ac:dyDescent="0.25">
      <c r="A3" s="2" t="s">
        <v>19</v>
      </c>
      <c r="B3" s="4">
        <v>100</v>
      </c>
      <c r="C3" s="2" t="s">
        <v>20</v>
      </c>
      <c r="D3" s="17" t="s">
        <v>102</v>
      </c>
    </row>
    <row r="4" spans="1:5" ht="30" x14ac:dyDescent="0.25">
      <c r="A4" s="2" t="s">
        <v>26</v>
      </c>
      <c r="B4" s="4">
        <v>100</v>
      </c>
      <c r="C4" s="2" t="s">
        <v>27</v>
      </c>
      <c r="D4" s="17" t="s">
        <v>101</v>
      </c>
    </row>
    <row r="5" spans="1:5" ht="45" x14ac:dyDescent="0.25">
      <c r="A5" s="2" t="s">
        <v>28</v>
      </c>
      <c r="B5" s="4">
        <f>50+85</f>
        <v>135</v>
      </c>
      <c r="C5" s="17" t="s">
        <v>29</v>
      </c>
      <c r="D5" s="17" t="s">
        <v>102</v>
      </c>
    </row>
    <row r="6" spans="1:5" ht="30" x14ac:dyDescent="0.25">
      <c r="A6" s="2" t="s">
        <v>51</v>
      </c>
      <c r="B6" s="4">
        <v>70</v>
      </c>
      <c r="C6" s="2" t="s">
        <v>27</v>
      </c>
      <c r="D6" s="17" t="s">
        <v>101</v>
      </c>
    </row>
    <row r="7" spans="1:5" ht="30" x14ac:dyDescent="0.25">
      <c r="A7" s="18" t="s">
        <v>66</v>
      </c>
      <c r="B7" s="19">
        <v>100</v>
      </c>
      <c r="C7" s="20" t="s">
        <v>67</v>
      </c>
      <c r="D7" s="18"/>
      <c r="E7" s="16"/>
    </row>
    <row r="8" spans="1:5" x14ac:dyDescent="0.25">
      <c r="A8" s="2"/>
      <c r="B8" s="11">
        <f>SUM(B3:B7)</f>
        <v>505</v>
      </c>
      <c r="C8" s="2" t="s">
        <v>68</v>
      </c>
      <c r="D8" s="2"/>
    </row>
    <row r="9" spans="1:5" ht="15.75" x14ac:dyDescent="0.25">
      <c r="A9" s="50" t="s">
        <v>104</v>
      </c>
      <c r="B9" s="51"/>
      <c r="C9" s="52"/>
      <c r="D9" s="2"/>
    </row>
    <row r="10" spans="1:5" x14ac:dyDescent="0.25">
      <c r="A10" s="18" t="s">
        <v>72</v>
      </c>
      <c r="B10" s="19">
        <v>30</v>
      </c>
      <c r="C10" s="18" t="s">
        <v>69</v>
      </c>
      <c r="D10" s="2"/>
    </row>
    <row r="11" spans="1:5" x14ac:dyDescent="0.25">
      <c r="A11" s="18" t="s">
        <v>70</v>
      </c>
      <c r="B11" s="19">
        <v>52.5</v>
      </c>
      <c r="C11" s="18" t="s">
        <v>71</v>
      </c>
      <c r="D11" s="2"/>
    </row>
    <row r="12" spans="1:5" x14ac:dyDescent="0.25">
      <c r="A12" s="18" t="s">
        <v>73</v>
      </c>
      <c r="B12" s="19">
        <v>17.5</v>
      </c>
      <c r="C12" s="18" t="s">
        <v>74</v>
      </c>
      <c r="D12" s="2"/>
    </row>
    <row r="13" spans="1:5" ht="14.45" x14ac:dyDescent="0.3">
      <c r="A13" s="18"/>
      <c r="B13" s="19">
        <f>SUM(B10:B12)</f>
        <v>100</v>
      </c>
      <c r="C13" s="18"/>
      <c r="D13" s="2"/>
    </row>
    <row r="14" spans="1:5" ht="14.45" x14ac:dyDescent="0.3">
      <c r="A14" s="2"/>
      <c r="B14" s="2"/>
      <c r="C14" s="2"/>
      <c r="D14" s="2"/>
    </row>
    <row r="15" spans="1:5" ht="46.9" customHeight="1" x14ac:dyDescent="0.25">
      <c r="A15" s="53" t="s">
        <v>79</v>
      </c>
      <c r="B15" s="54"/>
      <c r="C15" s="54"/>
      <c r="D15" s="55"/>
    </row>
    <row r="18" spans="1:1" x14ac:dyDescent="0.25">
      <c r="A18" t="s">
        <v>95</v>
      </c>
    </row>
  </sheetData>
  <mergeCells count="2">
    <mergeCell ref="A9:C9"/>
    <mergeCell ref="A15:D1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зп</vt:lpstr>
      <vt:lpstr>поощрения</vt:lpstr>
      <vt:lpstr>контейнерная площадка</vt:lpstr>
      <vt:lpstr>договора подряда 2022</vt:lpstr>
      <vt:lpstr>'договора подряда 2022'!Область_печати</vt:lpstr>
      <vt:lpstr>зп!Область_печати</vt:lpstr>
      <vt:lpstr>'контейнерная площадка'!Область_печати</vt:lpstr>
      <vt:lpstr>поощрения!Область_печати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Maxim</cp:lastModifiedBy>
  <cp:lastPrinted>2023-05-05T21:05:57Z</cp:lastPrinted>
  <dcterms:created xsi:type="dcterms:W3CDTF">2023-05-05T20:14:49Z</dcterms:created>
  <dcterms:modified xsi:type="dcterms:W3CDTF">2023-06-21T20:29:33Z</dcterms:modified>
</cp:coreProperties>
</file>